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37\"/>
    </mc:Choice>
  </mc:AlternateContent>
  <xr:revisionPtr revIDLastSave="0" documentId="13_ncr:1_{75D5BE6C-8066-4D3E-9EE7-F532491DCBC8}" xr6:coauthVersionLast="47" xr6:coauthVersionMax="47" xr10:uidLastSave="{00000000-0000-0000-0000-000000000000}"/>
  <bookViews>
    <workbookView xWindow="1236" yWindow="192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53-02-01" sheetId="5" r:id="rId5"/>
    <sheet name="ОСР 553-09-01" sheetId="6" r:id="rId6"/>
    <sheet name="ОСР 553-12-01" sheetId="7" r:id="rId7"/>
    <sheet name="ОСР 556-02-01" sheetId="8" r:id="rId8"/>
    <sheet name="ОСР 556-09-01" sheetId="9" r:id="rId9"/>
    <sheet name="ОСР 556-12-01" sheetId="10" r:id="rId10"/>
    <sheet name="ОСР 553-02-01(1)" sheetId="11" r:id="rId11"/>
    <sheet name="ОСР 553-09-01(1)" sheetId="12" r:id="rId12"/>
    <sheet name="ОСР 553-12-01(1)" sheetId="13" r:id="rId13"/>
    <sheet name="Источники ЦИ" sheetId="14" r:id="rId14"/>
    <sheet name="Цена МАТ и ОБ по ТКП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<sst xmlns="http://schemas.openxmlformats.org/spreadsheetml/2006/main" count="495" uniqueCount="183">
  <si>
    <t>СВОДКА ЗАТРАТ</t>
  </si>
  <si>
    <t>P_0237</t>
  </si>
  <si>
    <t>(идентификатор инвестиционного проекта)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</si>
  <si>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</si>
  <si>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</si>
  <si>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</si>
  <si>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</si>
  <si>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</si>
  <si>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</si>
  <si>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</si>
  <si>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</si>
  <si>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</si>
  <si>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</si>
  <si>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</si>
  <si>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</si>
  <si>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</si>
  <si>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</si>
  <si>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</si>
  <si>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</si>
  <si>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</si>
  <si>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</si>
  <si>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</si>
  <si>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</si>
  <si>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</si>
  <si>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</si>
  <si>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</si>
  <si>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</si>
  <si>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</si>
  <si>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</si>
  <si>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</si>
  <si>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</si>
  <si>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</si>
  <si>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</si>
  <si>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</si>
  <si>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</si>
  <si>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</si>
  <si>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</si>
  <si>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</si>
  <si>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</si>
  <si>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</si>
  <si>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</si>
  <si>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</si>
  <si>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</si>
  <si>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</si>
  <si>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</si>
  <si>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</si>
  <si>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</si>
  <si>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</si>
  <si>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</si>
  <si>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</si>
  <si>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</si>
  <si>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</si>
  <si>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</si>
  <si>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</si>
  <si>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</si>
  <si>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</si>
  <si>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</si>
  <si>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</si>
  <si>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</si>
  <si>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</si>
  <si>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</si>
  <si>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</si>
  <si>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</si>
  <si>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</si>
  <si>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</si>
  <si>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</si>
  <si>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</si>
  <si>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</si>
  <si>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</si>
  <si>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</si>
  <si>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</si>
  <si>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</si>
  <si>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</si>
  <si>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ОСР-556-09-01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</si>
  <si>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</si>
  <si>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</si>
  <si>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</si>
  <si>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</si>
  <si>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</si>
  <si>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</si>
  <si>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</si>
  <si>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</si>
  <si>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</si>
  <si>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</si>
  <si>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</si>
  <si>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</si>
  <si>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</si>
  <si>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</si>
  <si>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</si>
  <si>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</si>
  <si>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</si>
  <si>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</si>
  <si>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</si>
  <si>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</si>
  <si>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</si>
  <si>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</si>
  <si>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</si>
  <si>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</si>
  <si>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</si>
  <si>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</si>
  <si>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</si>
  <si>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</si>
  <si>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</si>
  <si>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</si>
  <si>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</si>
  <si>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</si>
  <si>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</si>
  <si>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</si>
  <si>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</si>
  <si>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</si>
  <si>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</si>
  <si>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</si>
  <si>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</si>
  <si>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</si>
  <si>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</si>
  <si>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</si>
  <si>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</si>
  <si>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</si>
  <si>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</si>
  <si>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</si>
  <si>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</si>
  <si>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</si>
  <si>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</si>
  <si>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</si>
  <si>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</si>
  <si>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</si>
  <si>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</si>
  <si>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</si>
  <si>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</si>
  <si>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</si>
  <si>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</si>
  <si>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</si>
  <si>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</si>
  <si>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</si>
  <si>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</si>
  <si>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</si>
  <si>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</si>
  <si>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</si>
  <si>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</si>
  <si>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</si>
  <si>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</si>
  <si>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</si>
  <si>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</si>
  <si>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</si>
  <si>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</si>
  <si>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</si>
  <si>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</si>
  <si>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</si>
  <si>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Монтаж (реконструкция) КТП (киоск)</t>
  </si>
  <si>
    <t>"Реконструкция  КТП КЯР 418/160 кВА с заменой КТП" Красноярский район Самарская область</t>
  </si>
  <si>
    <t>ОСР 556-02-01</t>
  </si>
  <si>
    <t>ОСР 556-09-01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</si>
  <si>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</si>
  <si>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</si>
  <si>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</si>
  <si>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</si>
  <si>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</si>
  <si>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</si>
  <si>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</si>
  <si>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</si>
  <si>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</si>
  <si>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</si>
  <si>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</si>
  <si>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</si>
  <si>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СИП-3 (1х95мм2)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</si>
  <si>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</si>
  <si>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160 кВА тупиковая, 6/0,4</t>
  </si>
  <si>
    <t>6/0,4</t>
  </si>
  <si>
    <t>КП Исх. №27 от 02.02.2024г "ВЭМ"</t>
  </si>
  <si>
    <t>Провод самонесущий изолированный СИП-2 3х70+1х70-0,6/1</t>
  </si>
  <si>
    <t>ФСБЦ-21.2.01.01-0034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</si>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</sst>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3" fillId="0" borderId="1" xfId="1" applyNumberFormat="1" applyFont="1" applyFill="1" applyBorder="1" applyAlignment="1">
      <alignment horizontal="left" vertical="center" wrapText="1" indent="17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3" zoomScale="90" zoomScaleNormal="90" workbookViewId="0">
      <selection activeCell="C42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7" max="9" width="18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ССР!D79+ССР!E79</f>
        <v>52451.514453620803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ССР!F79</f>
        <v>3312.8873389223399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(ССР!G75)*1.2</f>
        <v>6345.7567269249703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62110.158519468103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10351.693089468101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ROUND(C38*I35,5)</f>
        <v>68727.031870000006</v>
      </c>
      <c r="D40" s="57"/>
      <c r="E40" s="66">
        <f>D40-C40</f>
        <v>-68727.031870000006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68727.031870000006</v>
      </c>
      <c r="D42" s="57"/>
      <c r="E42" s="66">
        <f>D42-C42</f>
        <v>-68727.031870000006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117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180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43</v>
      </c>
      <c r="D13" s="32">
        <v>1659.8717002011001</v>
      </c>
      <c r="E13" s="32">
        <v>103.08582823883999</v>
      </c>
      <c r="F13" s="32">
        <v>0</v>
      </c>
      <c r="G13" s="32">
        <v>0</v>
      </c>
      <c r="H13" s="32">
        <v>1762.95752844</v>
      </c>
      <c r="J13" s="20"/>
    </row>
    <row r="14" spans="1:14">
      <c r="A14" s="2"/>
      <c r="B14" s="33"/>
      <c r="C14" s="33" t="s">
        <v>107</v>
      </c>
      <c r="D14" s="32">
        <v>1659.8717002011001</v>
      </c>
      <c r="E14" s="32">
        <v>103.08582823883999</v>
      </c>
      <c r="F14" s="32">
        <v>0</v>
      </c>
      <c r="G14" s="32">
        <v>0</v>
      </c>
      <c r="H14" s="32">
        <v>1762.95752844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181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89.236811227337995</v>
      </c>
      <c r="H13" s="32">
        <v>89.236811227337995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89.236811227337995</v>
      </c>
      <c r="H14" s="32">
        <v>89.236811227337995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182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117</v>
      </c>
      <c r="D13" s="32">
        <v>0</v>
      </c>
      <c r="E13" s="32">
        <v>0</v>
      </c>
      <c r="F13" s="32">
        <v>0</v>
      </c>
      <c r="G13" s="32">
        <v>129.42576510974999</v>
      </c>
      <c r="H13" s="32">
        <v>129.42576510974999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129.42576510974999</v>
      </c>
      <c r="H14" s="32">
        <v>129.42576510974999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99"/>
  <sheetViews>
    <sheetView topLeftCell="A75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126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131</v>
      </c>
      <c r="G1" s="10" t="s">
        <v>132</v>
      </c>
      <c r="H1" s="10" t="s">
        <v>133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/>
      <c r="B3" s="93"/>
      <c r="C3" s="11"/>
      <c r="D3" s="12">
        <v>37727.89</v>
      </c>
      <c r="E3" s="13"/>
      <c r="F3" s="13"/>
      <c r="G3" s="13"/>
      <c r="H3" s="14"/>
    </row>
    <row r="4" spans="1:8">
      <c r="A4" s="98" t="s">
        <v>134</v>
      </c>
      <c r="B4" s="15" t="s">
        <v>135</v>
      </c>
      <c r="C4" s="11"/>
      <c r="D4" s="12">
        <v>34698.75</v>
      </c>
      <c r="E4" s="13"/>
      <c r="F4" s="13"/>
      <c r="G4" s="13"/>
      <c r="H4" s="14"/>
    </row>
    <row r="5" spans="1:8">
      <c r="A5" s="98"/>
      <c r="B5" s="15" t="s">
        <v>136</v>
      </c>
      <c r="C5" s="10"/>
      <c r="D5" s="12">
        <v>3029.14</v>
      </c>
      <c r="E5" s="13"/>
      <c r="F5" s="13"/>
      <c r="G5" s="13"/>
      <c r="H5" s="16"/>
    </row>
    <row r="6" spans="1:8">
      <c r="A6" s="99"/>
      <c r="B6" s="15" t="s">
        <v>137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94" t="s">
        <v>106</v>
      </c>
      <c r="B8" s="95"/>
      <c r="C8" s="98" t="s">
        <v>139</v>
      </c>
      <c r="D8" s="17">
        <v>37727.89</v>
      </c>
      <c r="E8" s="13">
        <v>487</v>
      </c>
      <c r="F8" s="13" t="s">
        <v>140</v>
      </c>
      <c r="G8" s="17">
        <v>77.47</v>
      </c>
      <c r="H8" s="16"/>
    </row>
    <row r="9" spans="1:8">
      <c r="A9" s="100">
        <v>1</v>
      </c>
      <c r="B9" s="15" t="s">
        <v>135</v>
      </c>
      <c r="C9" s="98"/>
      <c r="D9" s="17">
        <v>34698.75</v>
      </c>
      <c r="E9" s="13"/>
      <c r="F9" s="13"/>
      <c r="G9" s="13"/>
      <c r="H9" s="99" t="s">
        <v>41</v>
      </c>
    </row>
    <row r="10" spans="1:8">
      <c r="A10" s="98"/>
      <c r="B10" s="15" t="s">
        <v>136</v>
      </c>
      <c r="C10" s="98"/>
      <c r="D10" s="17">
        <v>3029.14</v>
      </c>
      <c r="E10" s="13"/>
      <c r="F10" s="13"/>
      <c r="G10" s="13"/>
      <c r="H10" s="99"/>
    </row>
    <row r="11" spans="1:8">
      <c r="A11" s="98"/>
      <c r="B11" s="15" t="s">
        <v>137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138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83</v>
      </c>
      <c r="B13" s="93"/>
      <c r="C13" s="10"/>
      <c r="D13" s="12">
        <v>4331.8649999999998</v>
      </c>
      <c r="E13" s="13"/>
      <c r="F13" s="13"/>
      <c r="G13" s="13"/>
      <c r="H13" s="16"/>
    </row>
    <row r="14" spans="1:8">
      <c r="A14" s="98" t="s">
        <v>141</v>
      </c>
      <c r="B14" s="15" t="s">
        <v>135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136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137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138</v>
      </c>
      <c r="C17" s="10"/>
      <c r="D17" s="12">
        <v>4331.8649999999998</v>
      </c>
      <c r="E17" s="13"/>
      <c r="F17" s="13"/>
      <c r="G17" s="13"/>
      <c r="H17" s="16"/>
    </row>
    <row r="18" spans="1:8">
      <c r="A18" s="94" t="s">
        <v>83</v>
      </c>
      <c r="B18" s="95"/>
      <c r="C18" s="98" t="s">
        <v>139</v>
      </c>
      <c r="D18" s="17">
        <v>4331.8649999999998</v>
      </c>
      <c r="E18" s="13">
        <v>487</v>
      </c>
      <c r="F18" s="13" t="s">
        <v>140</v>
      </c>
      <c r="G18" s="17">
        <v>8.8949999999999996</v>
      </c>
      <c r="H18" s="16"/>
    </row>
    <row r="19" spans="1:8">
      <c r="A19" s="100">
        <v>1</v>
      </c>
      <c r="B19" s="15" t="s">
        <v>135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136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137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138</v>
      </c>
      <c r="C22" s="98"/>
      <c r="D22" s="17">
        <v>4331.8649999999998</v>
      </c>
      <c r="E22" s="13"/>
      <c r="F22" s="13"/>
      <c r="G22" s="13"/>
      <c r="H22" s="99"/>
    </row>
    <row r="23" spans="1:8" ht="24.6">
      <c r="A23" s="96" t="s">
        <v>111</v>
      </c>
      <c r="B23" s="93"/>
      <c r="C23" s="10"/>
      <c r="D23" s="12">
        <v>2246.2782417242001</v>
      </c>
      <c r="E23" s="13"/>
      <c r="F23" s="13"/>
      <c r="G23" s="13"/>
      <c r="H23" s="16"/>
    </row>
    <row r="24" spans="1:8">
      <c r="A24" s="98" t="s">
        <v>142</v>
      </c>
      <c r="B24" s="15" t="s">
        <v>135</v>
      </c>
      <c r="C24" s="10"/>
      <c r="D24" s="12">
        <v>2013.0358917333001</v>
      </c>
      <c r="E24" s="13"/>
      <c r="F24" s="13"/>
      <c r="G24" s="13"/>
      <c r="H24" s="16"/>
    </row>
    <row r="25" spans="1:8">
      <c r="A25" s="98"/>
      <c r="B25" s="15" t="s">
        <v>136</v>
      </c>
      <c r="C25" s="10"/>
      <c r="D25" s="12">
        <v>125.01898318327</v>
      </c>
      <c r="E25" s="13"/>
      <c r="F25" s="13"/>
      <c r="G25" s="13"/>
      <c r="H25" s="16"/>
    </row>
    <row r="26" spans="1:8">
      <c r="A26" s="98"/>
      <c r="B26" s="15" t="s">
        <v>137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138</v>
      </c>
      <c r="C27" s="10"/>
      <c r="D27" s="12">
        <v>0</v>
      </c>
      <c r="E27" s="13"/>
      <c r="F27" s="13"/>
      <c r="G27" s="13"/>
      <c r="H27" s="16"/>
    </row>
    <row r="28" spans="1:8">
      <c r="A28" s="94" t="s">
        <v>43</v>
      </c>
      <c r="B28" s="95"/>
      <c r="C28" s="98" t="s">
        <v>43</v>
      </c>
      <c r="D28" s="17">
        <v>375.09734647659002</v>
      </c>
      <c r="E28" s="13">
        <v>4.7</v>
      </c>
      <c r="F28" s="13" t="s">
        <v>143</v>
      </c>
      <c r="G28" s="17">
        <v>79.807946058850007</v>
      </c>
      <c r="H28" s="16"/>
    </row>
    <row r="29" spans="1:8">
      <c r="A29" s="100">
        <v>1</v>
      </c>
      <c r="B29" s="15" t="s">
        <v>135</v>
      </c>
      <c r="C29" s="98"/>
      <c r="D29" s="17">
        <v>353.16419153215998</v>
      </c>
      <c r="E29" s="13"/>
      <c r="F29" s="13"/>
      <c r="G29" s="13"/>
      <c r="H29" s="99" t="s">
        <v>144</v>
      </c>
    </row>
    <row r="30" spans="1:8">
      <c r="A30" s="98"/>
      <c r="B30" s="15" t="s">
        <v>136</v>
      </c>
      <c r="C30" s="98"/>
      <c r="D30" s="17">
        <v>21.933154944434001</v>
      </c>
      <c r="E30" s="13"/>
      <c r="F30" s="13"/>
      <c r="G30" s="13"/>
      <c r="H30" s="99"/>
    </row>
    <row r="31" spans="1:8">
      <c r="A31" s="98"/>
      <c r="B31" s="15" t="s">
        <v>137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138</v>
      </c>
      <c r="C32" s="98"/>
      <c r="D32" s="17">
        <v>0</v>
      </c>
      <c r="E32" s="13"/>
      <c r="F32" s="13"/>
      <c r="G32" s="13"/>
      <c r="H32" s="99"/>
    </row>
    <row r="33" spans="1:8">
      <c r="A33" s="94" t="s">
        <v>43</v>
      </c>
      <c r="B33" s="95"/>
      <c r="C33" s="98" t="s">
        <v>43</v>
      </c>
      <c r="D33" s="17">
        <v>1762.95752844</v>
      </c>
      <c r="E33" s="13">
        <v>4.7</v>
      </c>
      <c r="F33" s="13" t="s">
        <v>143</v>
      </c>
      <c r="G33" s="17">
        <v>375.09734647659002</v>
      </c>
      <c r="H33" s="16"/>
    </row>
    <row r="34" spans="1:8">
      <c r="A34" s="100">
        <v>2</v>
      </c>
      <c r="B34" s="15" t="s">
        <v>135</v>
      </c>
      <c r="C34" s="98"/>
      <c r="D34" s="17">
        <v>1659.8717002011001</v>
      </c>
      <c r="E34" s="13"/>
      <c r="F34" s="13"/>
      <c r="G34" s="13"/>
      <c r="H34" s="99" t="s">
        <v>144</v>
      </c>
    </row>
    <row r="35" spans="1:8">
      <c r="A35" s="98"/>
      <c r="B35" s="15" t="s">
        <v>136</v>
      </c>
      <c r="C35" s="98"/>
      <c r="D35" s="17">
        <v>103.08582823883999</v>
      </c>
      <c r="E35" s="13"/>
      <c r="F35" s="13"/>
      <c r="G35" s="13"/>
      <c r="H35" s="99"/>
    </row>
    <row r="36" spans="1:8">
      <c r="A36" s="98"/>
      <c r="B36" s="15" t="s">
        <v>137</v>
      </c>
      <c r="C36" s="98"/>
      <c r="D36" s="17">
        <v>0</v>
      </c>
      <c r="E36" s="13"/>
      <c r="F36" s="13"/>
      <c r="G36" s="13"/>
      <c r="H36" s="99"/>
    </row>
    <row r="37" spans="1:8">
      <c r="A37" s="98"/>
      <c r="B37" s="15" t="s">
        <v>138</v>
      </c>
      <c r="C37" s="98"/>
      <c r="D37" s="17">
        <v>0</v>
      </c>
      <c r="E37" s="13"/>
      <c r="F37" s="13"/>
      <c r="G37" s="13"/>
      <c r="H37" s="99"/>
    </row>
    <row r="38" spans="1:8">
      <c r="A38" s="98" t="s">
        <v>145</v>
      </c>
      <c r="B38" s="15" t="s">
        <v>135</v>
      </c>
      <c r="C38" s="10"/>
      <c r="D38" s="12">
        <v>2013.0358917333001</v>
      </c>
      <c r="E38" s="13"/>
      <c r="F38" s="13"/>
      <c r="G38" s="13"/>
      <c r="H38" s="16"/>
    </row>
    <row r="39" spans="1:8">
      <c r="A39" s="98"/>
      <c r="B39" s="15" t="s">
        <v>136</v>
      </c>
      <c r="C39" s="10"/>
      <c r="D39" s="12">
        <v>125.01898318327</v>
      </c>
      <c r="E39" s="13"/>
      <c r="F39" s="13"/>
      <c r="G39" s="13"/>
      <c r="H39" s="16"/>
    </row>
    <row r="40" spans="1:8">
      <c r="A40" s="98"/>
      <c r="B40" s="15" t="s">
        <v>137</v>
      </c>
      <c r="C40" s="10"/>
      <c r="D40" s="12">
        <v>0</v>
      </c>
      <c r="E40" s="13"/>
      <c r="F40" s="13"/>
      <c r="G40" s="13"/>
      <c r="H40" s="16"/>
    </row>
    <row r="41" spans="1:8">
      <c r="A41" s="98"/>
      <c r="B41" s="15" t="s">
        <v>138</v>
      </c>
      <c r="C41" s="10"/>
      <c r="D41" s="12">
        <v>108.22336680762</v>
      </c>
      <c r="E41" s="13"/>
      <c r="F41" s="13"/>
      <c r="G41" s="13"/>
      <c r="H41" s="16"/>
    </row>
    <row r="42" spans="1:8">
      <c r="A42" s="94" t="s">
        <v>115</v>
      </c>
      <c r="B42" s="95"/>
      <c r="C42" s="98" t="s">
        <v>43</v>
      </c>
      <c r="D42" s="17">
        <v>18.986555580285</v>
      </c>
      <c r="E42" s="13">
        <v>4.7</v>
      </c>
      <c r="F42" s="13" t="s">
        <v>143</v>
      </c>
      <c r="G42" s="17">
        <v>4.0396926766563004</v>
      </c>
      <c r="H42" s="16"/>
    </row>
    <row r="43" spans="1:8">
      <c r="A43" s="100">
        <v>1</v>
      </c>
      <c r="B43" s="15" t="s">
        <v>135</v>
      </c>
      <c r="C43" s="98"/>
      <c r="D43" s="17">
        <v>0</v>
      </c>
      <c r="E43" s="13"/>
      <c r="F43" s="13"/>
      <c r="G43" s="13"/>
      <c r="H43" s="99" t="s">
        <v>144</v>
      </c>
    </row>
    <row r="44" spans="1:8">
      <c r="A44" s="98"/>
      <c r="B44" s="15" t="s">
        <v>136</v>
      </c>
      <c r="C44" s="98"/>
      <c r="D44" s="17">
        <v>0</v>
      </c>
      <c r="E44" s="13"/>
      <c r="F44" s="13"/>
      <c r="G44" s="13"/>
      <c r="H44" s="99"/>
    </row>
    <row r="45" spans="1:8">
      <c r="A45" s="98"/>
      <c r="B45" s="15" t="s">
        <v>137</v>
      </c>
      <c r="C45" s="98"/>
      <c r="D45" s="17">
        <v>0</v>
      </c>
      <c r="E45" s="13"/>
      <c r="F45" s="13"/>
      <c r="G45" s="13"/>
      <c r="H45" s="99"/>
    </row>
    <row r="46" spans="1:8">
      <c r="A46" s="98"/>
      <c r="B46" s="15" t="s">
        <v>138</v>
      </c>
      <c r="C46" s="98"/>
      <c r="D46" s="17">
        <v>18.986555580285</v>
      </c>
      <c r="E46" s="13"/>
      <c r="F46" s="13"/>
      <c r="G46" s="13"/>
      <c r="H46" s="99"/>
    </row>
    <row r="47" spans="1:8">
      <c r="A47" s="94" t="s">
        <v>115</v>
      </c>
      <c r="B47" s="95"/>
      <c r="C47" s="98" t="s">
        <v>43</v>
      </c>
      <c r="D47" s="17">
        <v>89.236811227337995</v>
      </c>
      <c r="E47" s="13">
        <v>4.7</v>
      </c>
      <c r="F47" s="13" t="s">
        <v>143</v>
      </c>
      <c r="G47" s="17">
        <v>18.986555580285</v>
      </c>
      <c r="H47" s="16"/>
    </row>
    <row r="48" spans="1:8">
      <c r="A48" s="100">
        <v>2</v>
      </c>
      <c r="B48" s="15" t="s">
        <v>135</v>
      </c>
      <c r="C48" s="98"/>
      <c r="D48" s="17">
        <v>0</v>
      </c>
      <c r="E48" s="13"/>
      <c r="F48" s="13"/>
      <c r="G48" s="13"/>
      <c r="H48" s="99" t="s">
        <v>144</v>
      </c>
    </row>
    <row r="49" spans="1:8">
      <c r="A49" s="98"/>
      <c r="B49" s="15" t="s">
        <v>136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137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138</v>
      </c>
      <c r="C51" s="98"/>
      <c r="D51" s="17">
        <v>89.236811227337995</v>
      </c>
      <c r="E51" s="13"/>
      <c r="F51" s="13"/>
      <c r="G51" s="13"/>
      <c r="H51" s="99"/>
    </row>
    <row r="52" spans="1:8" ht="24.6">
      <c r="A52" s="96" t="s">
        <v>117</v>
      </c>
      <c r="B52" s="93"/>
      <c r="C52" s="10"/>
      <c r="D52" s="12">
        <v>456.08716194161002</v>
      </c>
      <c r="E52" s="13"/>
      <c r="F52" s="13"/>
      <c r="G52" s="13"/>
      <c r="H52" s="16"/>
    </row>
    <row r="53" spans="1:8">
      <c r="A53" s="98" t="s">
        <v>146</v>
      </c>
      <c r="B53" s="15" t="s">
        <v>135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136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137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138</v>
      </c>
      <c r="C56" s="10"/>
      <c r="D56" s="12">
        <v>156.96316194161</v>
      </c>
      <c r="E56" s="13"/>
      <c r="F56" s="13"/>
      <c r="G56" s="13"/>
      <c r="H56" s="16"/>
    </row>
    <row r="57" spans="1:8">
      <c r="A57" s="94" t="s">
        <v>117</v>
      </c>
      <c r="B57" s="95"/>
      <c r="C57" s="98" t="s">
        <v>43</v>
      </c>
      <c r="D57" s="17">
        <v>27.537396831860999</v>
      </c>
      <c r="E57" s="13">
        <v>4.7</v>
      </c>
      <c r="F57" s="13" t="s">
        <v>143</v>
      </c>
      <c r="G57" s="17">
        <v>5.8590206025237004</v>
      </c>
      <c r="H57" s="16"/>
    </row>
    <row r="58" spans="1:8">
      <c r="A58" s="100">
        <v>1</v>
      </c>
      <c r="B58" s="15" t="s">
        <v>135</v>
      </c>
      <c r="C58" s="98"/>
      <c r="D58" s="17">
        <v>0</v>
      </c>
      <c r="E58" s="13"/>
      <c r="F58" s="13"/>
      <c r="G58" s="13"/>
      <c r="H58" s="99" t="s">
        <v>144</v>
      </c>
    </row>
    <row r="59" spans="1:8">
      <c r="A59" s="98"/>
      <c r="B59" s="15" t="s">
        <v>136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137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138</v>
      </c>
      <c r="C61" s="98"/>
      <c r="D61" s="17">
        <v>27.537396831860999</v>
      </c>
      <c r="E61" s="13"/>
      <c r="F61" s="13"/>
      <c r="G61" s="13"/>
      <c r="H61" s="99"/>
    </row>
    <row r="62" spans="1:8">
      <c r="A62" s="94" t="s">
        <v>117</v>
      </c>
      <c r="B62" s="95"/>
      <c r="C62" s="98" t="s">
        <v>43</v>
      </c>
      <c r="D62" s="17">
        <v>129.42576510974999</v>
      </c>
      <c r="E62" s="13">
        <v>4.7</v>
      </c>
      <c r="F62" s="13" t="s">
        <v>143</v>
      </c>
      <c r="G62" s="17">
        <v>27.537396831860999</v>
      </c>
      <c r="H62" s="16"/>
    </row>
    <row r="63" spans="1:8">
      <c r="A63" s="100">
        <v>2</v>
      </c>
      <c r="B63" s="15" t="s">
        <v>135</v>
      </c>
      <c r="C63" s="98"/>
      <c r="D63" s="17">
        <v>0</v>
      </c>
      <c r="E63" s="13"/>
      <c r="F63" s="13"/>
      <c r="G63" s="13"/>
      <c r="H63" s="99" t="s">
        <v>144</v>
      </c>
    </row>
    <row r="64" spans="1:8">
      <c r="A64" s="98"/>
      <c r="B64" s="15" t="s">
        <v>136</v>
      </c>
      <c r="C64" s="98"/>
      <c r="D64" s="17">
        <v>0</v>
      </c>
      <c r="E64" s="13"/>
      <c r="F64" s="13"/>
      <c r="G64" s="13"/>
      <c r="H64" s="99"/>
    </row>
    <row r="65" spans="1:8">
      <c r="A65" s="98"/>
      <c r="B65" s="15" t="s">
        <v>137</v>
      </c>
      <c r="C65" s="98"/>
      <c r="D65" s="17">
        <v>0</v>
      </c>
      <c r="E65" s="13"/>
      <c r="F65" s="13"/>
      <c r="G65" s="13"/>
      <c r="H65" s="99"/>
    </row>
    <row r="66" spans="1:8">
      <c r="A66" s="98"/>
      <c r="B66" s="15" t="s">
        <v>138</v>
      </c>
      <c r="C66" s="98"/>
      <c r="D66" s="17">
        <v>129.42576510974999</v>
      </c>
      <c r="E66" s="13"/>
      <c r="F66" s="13"/>
      <c r="G66" s="13"/>
      <c r="H66" s="99"/>
    </row>
    <row r="67" spans="1:8">
      <c r="A67" s="98" t="s">
        <v>147</v>
      </c>
      <c r="B67" s="15" t="s">
        <v>135</v>
      </c>
      <c r="C67" s="10"/>
      <c r="D67" s="12">
        <v>0</v>
      </c>
      <c r="E67" s="13"/>
      <c r="F67" s="13"/>
      <c r="G67" s="13"/>
      <c r="H67" s="16"/>
    </row>
    <row r="68" spans="1:8">
      <c r="A68" s="98"/>
      <c r="B68" s="15" t="s">
        <v>136</v>
      </c>
      <c r="C68" s="10"/>
      <c r="D68" s="12">
        <v>0</v>
      </c>
      <c r="E68" s="13"/>
      <c r="F68" s="13"/>
      <c r="G68" s="13"/>
      <c r="H68" s="16"/>
    </row>
    <row r="69" spans="1:8">
      <c r="A69" s="98"/>
      <c r="B69" s="15" t="s">
        <v>137</v>
      </c>
      <c r="C69" s="10"/>
      <c r="D69" s="12">
        <v>0</v>
      </c>
      <c r="E69" s="13"/>
      <c r="F69" s="13"/>
      <c r="G69" s="13"/>
      <c r="H69" s="16"/>
    </row>
    <row r="70" spans="1:8">
      <c r="A70" s="98"/>
      <c r="B70" s="15" t="s">
        <v>138</v>
      </c>
      <c r="C70" s="10"/>
      <c r="D70" s="12">
        <v>456.08716194161002</v>
      </c>
      <c r="E70" s="13"/>
      <c r="F70" s="13"/>
      <c r="G70" s="13"/>
      <c r="H70" s="16"/>
    </row>
    <row r="71" spans="1:8">
      <c r="A71" s="94" t="s">
        <v>117</v>
      </c>
      <c r="B71" s="95"/>
      <c r="C71" s="98" t="s">
        <v>148</v>
      </c>
      <c r="D71" s="17">
        <v>299.12400000000002</v>
      </c>
      <c r="E71" s="13">
        <v>1</v>
      </c>
      <c r="F71" s="13" t="s">
        <v>140</v>
      </c>
      <c r="G71" s="17">
        <v>299.12400000000002</v>
      </c>
      <c r="H71" s="16"/>
    </row>
    <row r="72" spans="1:8">
      <c r="A72" s="100">
        <v>1</v>
      </c>
      <c r="B72" s="15" t="s">
        <v>135</v>
      </c>
      <c r="C72" s="98"/>
      <c r="D72" s="17">
        <v>0</v>
      </c>
      <c r="E72" s="13"/>
      <c r="F72" s="13"/>
      <c r="G72" s="13"/>
      <c r="H72" s="99" t="s">
        <v>149</v>
      </c>
    </row>
    <row r="73" spans="1:8">
      <c r="A73" s="98"/>
      <c r="B73" s="15" t="s">
        <v>136</v>
      </c>
      <c r="C73" s="98"/>
      <c r="D73" s="17">
        <v>0</v>
      </c>
      <c r="E73" s="13"/>
      <c r="F73" s="13"/>
      <c r="G73" s="13"/>
      <c r="H73" s="99"/>
    </row>
    <row r="74" spans="1:8">
      <c r="A74" s="98"/>
      <c r="B74" s="15" t="s">
        <v>137</v>
      </c>
      <c r="C74" s="98"/>
      <c r="D74" s="17">
        <v>0</v>
      </c>
      <c r="E74" s="13"/>
      <c r="F74" s="13"/>
      <c r="G74" s="13"/>
      <c r="H74" s="99"/>
    </row>
    <row r="75" spans="1:8">
      <c r="A75" s="98"/>
      <c r="B75" s="15" t="s">
        <v>138</v>
      </c>
      <c r="C75" s="98"/>
      <c r="D75" s="17">
        <v>299.12400000000002</v>
      </c>
      <c r="E75" s="13"/>
      <c r="F75" s="13"/>
      <c r="G75" s="13"/>
      <c r="H75" s="99"/>
    </row>
    <row r="76" spans="1:8" ht="24.6">
      <c r="A76" s="96" t="s">
        <v>45</v>
      </c>
      <c r="B76" s="93"/>
      <c r="C76" s="10"/>
      <c r="D76" s="12">
        <v>2912.319</v>
      </c>
      <c r="E76" s="13"/>
      <c r="F76" s="13"/>
      <c r="G76" s="13"/>
      <c r="H76" s="16"/>
    </row>
    <row r="77" spans="1:8">
      <c r="A77" s="98" t="s">
        <v>150</v>
      </c>
      <c r="B77" s="15" t="s">
        <v>135</v>
      </c>
      <c r="C77" s="10"/>
      <c r="D77" s="12">
        <v>440.38900000000001</v>
      </c>
      <c r="E77" s="13"/>
      <c r="F77" s="13"/>
      <c r="G77" s="13"/>
      <c r="H77" s="16"/>
    </row>
    <row r="78" spans="1:8">
      <c r="A78" s="98"/>
      <c r="B78" s="15" t="s">
        <v>136</v>
      </c>
      <c r="C78" s="10"/>
      <c r="D78" s="12">
        <v>15.47</v>
      </c>
      <c r="E78" s="13"/>
      <c r="F78" s="13"/>
      <c r="G78" s="13"/>
      <c r="H78" s="16"/>
    </row>
    <row r="79" spans="1:8">
      <c r="A79" s="98"/>
      <c r="B79" s="15" t="s">
        <v>137</v>
      </c>
      <c r="C79" s="10"/>
      <c r="D79" s="12">
        <v>2456.46</v>
      </c>
      <c r="E79" s="13"/>
      <c r="F79" s="13"/>
      <c r="G79" s="13"/>
      <c r="H79" s="16"/>
    </row>
    <row r="80" spans="1:8">
      <c r="A80" s="98"/>
      <c r="B80" s="15" t="s">
        <v>138</v>
      </c>
      <c r="C80" s="10"/>
      <c r="D80" s="12">
        <v>0</v>
      </c>
      <c r="E80" s="13"/>
      <c r="F80" s="13"/>
      <c r="G80" s="13"/>
      <c r="H80" s="16"/>
    </row>
    <row r="81" spans="1:8">
      <c r="A81" s="94" t="s">
        <v>120</v>
      </c>
      <c r="B81" s="95"/>
      <c r="C81" s="98" t="s">
        <v>148</v>
      </c>
      <c r="D81" s="17">
        <v>2912.319</v>
      </c>
      <c r="E81" s="13">
        <v>1</v>
      </c>
      <c r="F81" s="13" t="s">
        <v>140</v>
      </c>
      <c r="G81" s="17">
        <v>2912.319</v>
      </c>
      <c r="H81" s="16"/>
    </row>
    <row r="82" spans="1:8">
      <c r="A82" s="100">
        <v>1</v>
      </c>
      <c r="B82" s="15" t="s">
        <v>135</v>
      </c>
      <c r="C82" s="98"/>
      <c r="D82" s="17">
        <v>440.38900000000001</v>
      </c>
      <c r="E82" s="13"/>
      <c r="F82" s="13"/>
      <c r="G82" s="13"/>
      <c r="H82" s="99" t="s">
        <v>149</v>
      </c>
    </row>
    <row r="83" spans="1:8">
      <c r="A83" s="98"/>
      <c r="B83" s="15" t="s">
        <v>136</v>
      </c>
      <c r="C83" s="98"/>
      <c r="D83" s="17">
        <v>15.47</v>
      </c>
      <c r="E83" s="13"/>
      <c r="F83" s="13"/>
      <c r="G83" s="13"/>
      <c r="H83" s="99"/>
    </row>
    <row r="84" spans="1:8">
      <c r="A84" s="98"/>
      <c r="B84" s="15" t="s">
        <v>137</v>
      </c>
      <c r="C84" s="98"/>
      <c r="D84" s="17">
        <v>2456.46</v>
      </c>
      <c r="E84" s="13"/>
      <c r="F84" s="13"/>
      <c r="G84" s="13"/>
      <c r="H84" s="99"/>
    </row>
    <row r="85" spans="1:8">
      <c r="A85" s="98"/>
      <c r="B85" s="15" t="s">
        <v>138</v>
      </c>
      <c r="C85" s="98"/>
      <c r="D85" s="17">
        <v>0</v>
      </c>
      <c r="E85" s="13"/>
      <c r="F85" s="13"/>
      <c r="G85" s="13"/>
      <c r="H85" s="99"/>
    </row>
    <row r="86" spans="1:8" ht="24.6">
      <c r="A86" s="96" t="s">
        <v>122</v>
      </c>
      <c r="B86" s="93"/>
      <c r="C86" s="10"/>
      <c r="D86" s="12">
        <v>74.099999999999994</v>
      </c>
      <c r="E86" s="13"/>
      <c r="F86" s="13"/>
      <c r="G86" s="13"/>
      <c r="H86" s="16"/>
    </row>
    <row r="87" spans="1:8">
      <c r="A87" s="98" t="s">
        <v>151</v>
      </c>
      <c r="B87" s="15" t="s">
        <v>135</v>
      </c>
      <c r="C87" s="10"/>
      <c r="D87" s="12">
        <v>0</v>
      </c>
      <c r="E87" s="13"/>
      <c r="F87" s="13"/>
      <c r="G87" s="13"/>
      <c r="H87" s="16"/>
    </row>
    <row r="88" spans="1:8">
      <c r="A88" s="98"/>
      <c r="B88" s="15" t="s">
        <v>136</v>
      </c>
      <c r="C88" s="10"/>
      <c r="D88" s="12">
        <v>0</v>
      </c>
      <c r="E88" s="13"/>
      <c r="F88" s="13"/>
      <c r="G88" s="13"/>
      <c r="H88" s="16"/>
    </row>
    <row r="89" spans="1:8">
      <c r="A89" s="98"/>
      <c r="B89" s="15" t="s">
        <v>137</v>
      </c>
      <c r="C89" s="10"/>
      <c r="D89" s="12">
        <v>0</v>
      </c>
      <c r="E89" s="13"/>
      <c r="F89" s="13"/>
      <c r="G89" s="13"/>
      <c r="H89" s="16"/>
    </row>
    <row r="90" spans="1:8">
      <c r="A90" s="98"/>
      <c r="B90" s="15" t="s">
        <v>138</v>
      </c>
      <c r="C90" s="10"/>
      <c r="D90" s="12">
        <v>74.099999999999994</v>
      </c>
      <c r="E90" s="13"/>
      <c r="F90" s="13"/>
      <c r="G90" s="13"/>
      <c r="H90" s="16"/>
    </row>
    <row r="91" spans="1:8">
      <c r="A91" s="94" t="s">
        <v>124</v>
      </c>
      <c r="B91" s="95"/>
      <c r="C91" s="98" t="s">
        <v>148</v>
      </c>
      <c r="D91" s="17">
        <v>74.099999999999994</v>
      </c>
      <c r="E91" s="13">
        <v>1</v>
      </c>
      <c r="F91" s="13" t="s">
        <v>140</v>
      </c>
      <c r="G91" s="17">
        <v>74.099999999999994</v>
      </c>
      <c r="H91" s="16"/>
    </row>
    <row r="92" spans="1:8">
      <c r="A92" s="100">
        <v>1</v>
      </c>
      <c r="B92" s="15" t="s">
        <v>135</v>
      </c>
      <c r="C92" s="98"/>
      <c r="D92" s="17">
        <v>0</v>
      </c>
      <c r="E92" s="13"/>
      <c r="F92" s="13"/>
      <c r="G92" s="13"/>
      <c r="H92" s="99" t="s">
        <v>149</v>
      </c>
    </row>
    <row r="93" spans="1:8">
      <c r="A93" s="98"/>
      <c r="B93" s="15" t="s">
        <v>136</v>
      </c>
      <c r="C93" s="98"/>
      <c r="D93" s="17">
        <v>0</v>
      </c>
      <c r="E93" s="13"/>
      <c r="F93" s="13"/>
      <c r="G93" s="13"/>
      <c r="H93" s="99"/>
    </row>
    <row r="94" spans="1:8">
      <c r="A94" s="98"/>
      <c r="B94" s="15" t="s">
        <v>137</v>
      </c>
      <c r="C94" s="98"/>
      <c r="D94" s="17">
        <v>0</v>
      </c>
      <c r="E94" s="13"/>
      <c r="F94" s="13"/>
      <c r="G94" s="13"/>
      <c r="H94" s="99"/>
    </row>
    <row r="95" spans="1:8">
      <c r="A95" s="98"/>
      <c r="B95" s="15" t="s">
        <v>138</v>
      </c>
      <c r="C95" s="98"/>
      <c r="D95" s="17">
        <v>74.099999999999994</v>
      </c>
      <c r="E95" s="13"/>
      <c r="F95" s="13"/>
      <c r="G95" s="13"/>
      <c r="H95" s="99"/>
    </row>
    <row r="96" spans="1:8">
      <c r="A96" s="18"/>
      <c r="C96" s="18"/>
      <c r="D96" s="7"/>
      <c r="E96" s="7"/>
      <c r="F96" s="7"/>
      <c r="G96" s="7"/>
      <c r="H96" s="19"/>
    </row>
    <row r="98" spans="1:8">
      <c r="A98" s="97" t="s">
        <v>152</v>
      </c>
      <c r="B98" s="97"/>
      <c r="C98" s="97"/>
      <c r="D98" s="97"/>
      <c r="E98" s="97"/>
      <c r="F98" s="97"/>
      <c r="G98" s="97"/>
      <c r="H98" s="97"/>
    </row>
    <row r="99" spans="1:8">
      <c r="A99" s="97" t="s">
        <v>153</v>
      </c>
      <c r="B99" s="97"/>
      <c r="C99" s="97"/>
      <c r="D99" s="97"/>
      <c r="E99" s="97"/>
      <c r="F99" s="97"/>
      <c r="G99" s="97"/>
      <c r="H99" s="97"/>
    </row>
  </sheetData>
  <mergeCells count="60">
    <mergeCell ref="H92:H95"/>
    <mergeCell ref="H48:H51"/>
    <mergeCell ref="H58:H61"/>
    <mergeCell ref="H63:H66"/>
    <mergeCell ref="H72:H75"/>
    <mergeCell ref="H82:H85"/>
    <mergeCell ref="H9:H12"/>
    <mergeCell ref="H19:H22"/>
    <mergeCell ref="H29:H32"/>
    <mergeCell ref="H34:H37"/>
    <mergeCell ref="H43:H46"/>
    <mergeCell ref="A82:A85"/>
    <mergeCell ref="A87:A90"/>
    <mergeCell ref="A92:A95"/>
    <mergeCell ref="C8:C12"/>
    <mergeCell ref="C18:C22"/>
    <mergeCell ref="C28:C32"/>
    <mergeCell ref="C33:C37"/>
    <mergeCell ref="C42:C46"/>
    <mergeCell ref="C47:C51"/>
    <mergeCell ref="C57:C61"/>
    <mergeCell ref="C62:C66"/>
    <mergeCell ref="C71:C75"/>
    <mergeCell ref="C81:C85"/>
    <mergeCell ref="C91:C95"/>
    <mergeCell ref="A86:B86"/>
    <mergeCell ref="A91:B91"/>
    <mergeCell ref="A98:H98"/>
    <mergeCell ref="A99:H99"/>
    <mergeCell ref="A4:A7"/>
    <mergeCell ref="A9:A12"/>
    <mergeCell ref="A14:A17"/>
    <mergeCell ref="A19:A22"/>
    <mergeCell ref="A24:A27"/>
    <mergeCell ref="A29:A32"/>
    <mergeCell ref="A34:A37"/>
    <mergeCell ref="A38:A41"/>
    <mergeCell ref="A43:A46"/>
    <mergeCell ref="A48:A51"/>
    <mergeCell ref="A53:A56"/>
    <mergeCell ref="A58:A61"/>
    <mergeCell ref="A57:B57"/>
    <mergeCell ref="A62:B62"/>
    <mergeCell ref="A71:B71"/>
    <mergeCell ref="A76:B76"/>
    <mergeCell ref="A81:B81"/>
    <mergeCell ref="A63:A66"/>
    <mergeCell ref="A67:A70"/>
    <mergeCell ref="A72:A75"/>
    <mergeCell ref="A77:A80"/>
    <mergeCell ref="A28:B28"/>
    <mergeCell ref="A33:B33"/>
    <mergeCell ref="A42:B42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9"/>
  <sheetViews>
    <sheetView zoomScale="90" zoomScaleNormal="90" workbookViewId="0">
      <selection activeCell="G17" sqref="G17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0.1093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154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hidden="1" customHeight="1">
      <c r="A4" s="3" t="s">
        <v>163</v>
      </c>
      <c r="B4" s="4" t="s">
        <v>140</v>
      </c>
      <c r="C4" s="5">
        <v>2191.5</v>
      </c>
      <c r="D4" s="5">
        <v>4.8225376529421</v>
      </c>
      <c r="E4" s="4"/>
      <c r="F4" s="4"/>
      <c r="G4" s="5">
        <v>10568.591266423</v>
      </c>
      <c r="H4" s="6"/>
    </row>
    <row r="5" spans="1:8" ht="39" hidden="1" customHeight="1">
      <c r="A5" s="3" t="s">
        <v>164</v>
      </c>
      <c r="B5" s="4" t="s">
        <v>143</v>
      </c>
      <c r="C5" s="5">
        <v>0.1</v>
      </c>
      <c r="D5" s="5">
        <v>222.07854046447</v>
      </c>
      <c r="E5" s="4">
        <v>6</v>
      </c>
      <c r="F5" s="4"/>
      <c r="G5" s="5">
        <v>22.207854046447</v>
      </c>
      <c r="H5" s="6"/>
    </row>
    <row r="6" spans="1:8" ht="39" hidden="1" customHeight="1">
      <c r="A6" s="3" t="s">
        <v>165</v>
      </c>
      <c r="B6" s="4" t="s">
        <v>140</v>
      </c>
      <c r="C6" s="5">
        <v>2.2727272727273</v>
      </c>
      <c r="D6" s="5">
        <v>50.013676575223002</v>
      </c>
      <c r="E6" s="4">
        <v>6</v>
      </c>
      <c r="F6" s="4"/>
      <c r="G6" s="5">
        <v>113.66744676187</v>
      </c>
      <c r="H6" s="6"/>
    </row>
    <row r="7" spans="1:8" ht="39" customHeight="1">
      <c r="A7" s="3" t="s">
        <v>166</v>
      </c>
      <c r="B7" s="4" t="s">
        <v>140</v>
      </c>
      <c r="C7" s="5">
        <v>1</v>
      </c>
      <c r="D7" s="5">
        <v>2680.3251976948</v>
      </c>
      <c r="E7" s="4" t="s">
        <v>167</v>
      </c>
      <c r="F7" s="3" t="s">
        <v>166</v>
      </c>
      <c r="G7" s="5">
        <v>2680.3251976948</v>
      </c>
      <c r="H7" t="s">
        <v>168</v>
      </c>
    </row>
    <row r="8" spans="1:8" ht="39" customHeight="1">
      <c r="A8" s="3" t="s">
        <v>169</v>
      </c>
      <c r="B8" s="4" t="s">
        <v>143</v>
      </c>
      <c r="C8" s="5">
        <v>4.7</v>
      </c>
      <c r="D8" s="5">
        <v>222.07854046447</v>
      </c>
      <c r="E8" s="4">
        <v>0.4</v>
      </c>
      <c r="F8" s="3" t="s">
        <v>169</v>
      </c>
      <c r="G8" s="5">
        <v>104.3769140183</v>
      </c>
      <c r="H8" s="6" t="s">
        <v>170</v>
      </c>
    </row>
    <row r="9" spans="1:8" ht="39" hidden="1" customHeight="1">
      <c r="A9" s="3" t="s">
        <v>165</v>
      </c>
      <c r="B9" s="4" t="s">
        <v>140</v>
      </c>
      <c r="C9" s="5">
        <v>10.681818181818</v>
      </c>
      <c r="D9" s="5">
        <v>50.013676575223002</v>
      </c>
      <c r="E9" s="4">
        <v>6</v>
      </c>
      <c r="F9" s="4"/>
      <c r="G9" s="5">
        <v>534.23699978079003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171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34698.75</v>
      </c>
      <c r="E25" s="41">
        <v>3029.14</v>
      </c>
      <c r="F25" s="41">
        <v>0</v>
      </c>
      <c r="G25" s="41">
        <v>0</v>
      </c>
      <c r="H25" s="41">
        <v>37727.89</v>
      </c>
    </row>
    <row r="26" spans="1:8">
      <c r="A26" s="2">
        <v>2</v>
      </c>
      <c r="B26" s="2" t="s">
        <v>42</v>
      </c>
      <c r="C26" s="42" t="s">
        <v>43</v>
      </c>
      <c r="D26" s="41">
        <v>2013.0358917333001</v>
      </c>
      <c r="E26" s="41">
        <v>125.01898318327</v>
      </c>
      <c r="F26" s="41">
        <v>0</v>
      </c>
      <c r="G26" s="41">
        <v>0</v>
      </c>
      <c r="H26" s="41">
        <v>2138.0548749166001</v>
      </c>
    </row>
    <row r="27" spans="1:8" ht="31.2">
      <c r="A27" s="2">
        <v>3</v>
      </c>
      <c r="B27" s="2" t="s">
        <v>44</v>
      </c>
      <c r="C27" s="42" t="s">
        <v>45</v>
      </c>
      <c r="D27" s="41">
        <v>480.52495701645</v>
      </c>
      <c r="E27" s="41">
        <v>16.879858954664002</v>
      </c>
      <c r="F27" s="41">
        <v>2680.3295622349001</v>
      </c>
      <c r="G27" s="41">
        <v>0</v>
      </c>
      <c r="H27" s="41">
        <v>3177.7343782060002</v>
      </c>
    </row>
    <row r="28" spans="1:8">
      <c r="A28" s="2"/>
      <c r="B28" s="33"/>
      <c r="C28" s="33" t="s">
        <v>46</v>
      </c>
      <c r="D28" s="41">
        <v>37192.310848749999</v>
      </c>
      <c r="E28" s="41">
        <v>3171.0388421378998</v>
      </c>
      <c r="F28" s="41">
        <v>2680.3295622349001</v>
      </c>
      <c r="G28" s="41">
        <v>0</v>
      </c>
      <c r="H28" s="41">
        <v>43043.679253123002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37192.310848749999</v>
      </c>
      <c r="E44" s="41">
        <v>3171.0388421378998</v>
      </c>
      <c r="F44" s="41">
        <v>2680.3295622349001</v>
      </c>
      <c r="G44" s="41">
        <v>0</v>
      </c>
      <c r="H44" s="41">
        <v>43043.679253123002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867.46875</v>
      </c>
      <c r="E46" s="41">
        <v>75.728499999999997</v>
      </c>
      <c r="F46" s="41">
        <v>0</v>
      </c>
      <c r="G46" s="41">
        <v>0</v>
      </c>
      <c r="H46" s="41">
        <v>943.19725000000005</v>
      </c>
    </row>
    <row r="47" spans="1:8" ht="31.2">
      <c r="A47" s="2">
        <v>5</v>
      </c>
      <c r="B47" s="2" t="s">
        <v>59</v>
      </c>
      <c r="C47" s="42" t="s">
        <v>61</v>
      </c>
      <c r="D47" s="41">
        <v>40.260717834666004</v>
      </c>
      <c r="E47" s="41">
        <v>2.5003796636655</v>
      </c>
      <c r="F47" s="41">
        <v>0</v>
      </c>
      <c r="G47" s="41">
        <v>0</v>
      </c>
      <c r="H47" s="41">
        <v>42.761097498331999</v>
      </c>
    </row>
    <row r="48" spans="1:8" ht="31.2">
      <c r="A48" s="2">
        <v>6</v>
      </c>
      <c r="B48" s="2" t="s">
        <v>59</v>
      </c>
      <c r="C48" s="42" t="s">
        <v>62</v>
      </c>
      <c r="D48" s="41">
        <v>9.6104991403288995</v>
      </c>
      <c r="E48" s="41">
        <v>0.33759717909328002</v>
      </c>
      <c r="F48" s="41">
        <v>0</v>
      </c>
      <c r="G48" s="41">
        <v>0</v>
      </c>
      <c r="H48" s="41">
        <v>9.9480963194222003</v>
      </c>
    </row>
    <row r="49" spans="1:8">
      <c r="A49" s="2"/>
      <c r="B49" s="33"/>
      <c r="C49" s="33" t="s">
        <v>63</v>
      </c>
      <c r="D49" s="41">
        <v>917.33996697500004</v>
      </c>
      <c r="E49" s="41">
        <v>78.566476842759002</v>
      </c>
      <c r="F49" s="41">
        <v>0</v>
      </c>
      <c r="G49" s="41">
        <v>0</v>
      </c>
      <c r="H49" s="41">
        <v>995.90644381774996</v>
      </c>
    </row>
    <row r="50" spans="1:8">
      <c r="A50" s="2"/>
      <c r="B50" s="33"/>
      <c r="C50" s="33" t="s">
        <v>64</v>
      </c>
      <c r="D50" s="41">
        <v>38109.650815724999</v>
      </c>
      <c r="E50" s="41">
        <v>3249.6053189806998</v>
      </c>
      <c r="F50" s="41">
        <v>2680.3295622349001</v>
      </c>
      <c r="G50" s="41">
        <v>0</v>
      </c>
      <c r="H50" s="41">
        <v>44039.585696939997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66</v>
      </c>
      <c r="C52" s="48" t="s">
        <v>67</v>
      </c>
      <c r="D52" s="41">
        <v>992.50529028333005</v>
      </c>
      <c r="E52" s="41">
        <v>84.738942018407997</v>
      </c>
      <c r="F52" s="41">
        <v>0</v>
      </c>
      <c r="G52" s="41">
        <v>0</v>
      </c>
      <c r="H52" s="41">
        <v>1077.2442323017001</v>
      </c>
    </row>
    <row r="53" spans="1:8">
      <c r="A53" s="2">
        <v>8</v>
      </c>
      <c r="B53" s="2" t="s">
        <v>68</v>
      </c>
      <c r="C53" s="48" t="s">
        <v>43</v>
      </c>
      <c r="D53" s="41">
        <v>0</v>
      </c>
      <c r="E53" s="41">
        <v>0</v>
      </c>
      <c r="F53" s="41">
        <v>0</v>
      </c>
      <c r="G53" s="41">
        <v>108.22336680762</v>
      </c>
      <c r="H53" s="41">
        <v>108.22336680762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58.333264798107997</v>
      </c>
      <c r="H54" s="41">
        <v>58.333264798107997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27.089703831695001</v>
      </c>
      <c r="H55" s="41">
        <v>27.089703831695001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27.089703831695001</v>
      </c>
      <c r="H56" s="41">
        <v>27.089703831695001</v>
      </c>
    </row>
    <row r="57" spans="1:8" ht="31.2">
      <c r="A57" s="2">
        <v>12</v>
      </c>
      <c r="B57" s="2" t="s">
        <v>73</v>
      </c>
      <c r="C57" s="48" t="s">
        <v>45</v>
      </c>
      <c r="D57" s="41">
        <v>0</v>
      </c>
      <c r="E57" s="41">
        <v>0</v>
      </c>
      <c r="F57" s="41">
        <v>0</v>
      </c>
      <c r="G57" s="41">
        <v>80.853105917297995</v>
      </c>
      <c r="H57" s="41">
        <v>80.853105917297995</v>
      </c>
    </row>
    <row r="58" spans="1:8">
      <c r="A58" s="2">
        <v>13</v>
      </c>
      <c r="B58" s="2"/>
      <c r="C58" s="48" t="s">
        <v>74</v>
      </c>
      <c r="D58" s="41">
        <v>0</v>
      </c>
      <c r="E58" s="41">
        <v>0</v>
      </c>
      <c r="F58" s="41">
        <v>0</v>
      </c>
      <c r="G58" s="41">
        <v>10.04935365045</v>
      </c>
      <c r="H58" s="41">
        <v>10.04935365045</v>
      </c>
    </row>
    <row r="59" spans="1:8">
      <c r="A59" s="2">
        <v>14</v>
      </c>
      <c r="B59" s="2"/>
      <c r="C59" s="48" t="s">
        <v>75</v>
      </c>
      <c r="D59" s="41">
        <v>0</v>
      </c>
      <c r="E59" s="41">
        <v>0</v>
      </c>
      <c r="F59" s="41">
        <v>0</v>
      </c>
      <c r="G59" s="41">
        <v>7.2560479669370004</v>
      </c>
      <c r="H59" s="41">
        <v>7.2560479669370004</v>
      </c>
    </row>
    <row r="60" spans="1:8">
      <c r="A60" s="2"/>
      <c r="B60" s="33"/>
      <c r="C60" s="33" t="s">
        <v>76</v>
      </c>
      <c r="D60" s="41">
        <v>992.50529028333005</v>
      </c>
      <c r="E60" s="41">
        <v>84.738942018407997</v>
      </c>
      <c r="F60" s="41">
        <v>0</v>
      </c>
      <c r="G60" s="41">
        <v>318.89454680380999</v>
      </c>
      <c r="H60" s="41">
        <v>1396.1387791054999</v>
      </c>
    </row>
    <row r="61" spans="1:8">
      <c r="A61" s="2"/>
      <c r="B61" s="33"/>
      <c r="C61" s="33" t="s">
        <v>77</v>
      </c>
      <c r="D61" s="41">
        <v>39102.156106007998</v>
      </c>
      <c r="E61" s="41">
        <v>3334.3442609990998</v>
      </c>
      <c r="F61" s="41">
        <v>2680.3295622349001</v>
      </c>
      <c r="G61" s="41">
        <v>318.89454680380999</v>
      </c>
      <c r="H61" s="41">
        <v>45435.724476046002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80</v>
      </c>
      <c r="D65" s="41">
        <v>39102.156106007998</v>
      </c>
      <c r="E65" s="41">
        <v>3334.3442609990998</v>
      </c>
      <c r="F65" s="41">
        <v>2680.3295622349001</v>
      </c>
      <c r="G65" s="41">
        <v>318.89454680380999</v>
      </c>
      <c r="H65" s="41">
        <v>45435.724476046002</v>
      </c>
    </row>
    <row r="66" spans="1:8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4331.8649999999998</v>
      </c>
      <c r="H67" s="41">
        <v>4331.8649999999998</v>
      </c>
    </row>
    <row r="68" spans="1:8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156.96316194161</v>
      </c>
      <c r="H68" s="41">
        <v>156.96316194161</v>
      </c>
    </row>
    <row r="69" spans="1:8">
      <c r="A69" s="2">
        <v>17</v>
      </c>
      <c r="B69" s="2" t="s">
        <v>86</v>
      </c>
      <c r="C69" s="48" t="s">
        <v>87</v>
      </c>
      <c r="D69" s="41">
        <v>0</v>
      </c>
      <c r="E69" s="41">
        <v>0</v>
      </c>
      <c r="F69" s="41">
        <v>0</v>
      </c>
      <c r="G69" s="41">
        <v>326.38467549805</v>
      </c>
      <c r="H69" s="41">
        <v>326.38467549805</v>
      </c>
    </row>
    <row r="70" spans="1:8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4815.2128374396998</v>
      </c>
      <c r="H70" s="41">
        <v>4815.2128374396998</v>
      </c>
    </row>
    <row r="71" spans="1:8">
      <c r="A71" s="2"/>
      <c r="B71" s="33"/>
      <c r="C71" s="33" t="s">
        <v>89</v>
      </c>
      <c r="D71" s="41">
        <v>39102.156106007998</v>
      </c>
      <c r="E71" s="41">
        <v>3334.3442609990998</v>
      </c>
      <c r="F71" s="41">
        <v>2680.3295622349001</v>
      </c>
      <c r="G71" s="41">
        <v>5134.1073842434998</v>
      </c>
      <c r="H71" s="41">
        <v>50250.937313486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91</v>
      </c>
      <c r="C73" s="48" t="s">
        <v>92</v>
      </c>
      <c r="D73" s="41">
        <f>D71*3%</f>
        <v>1173.0646831802401</v>
      </c>
      <c r="E73" s="41">
        <f>E71*3%</f>
        <v>100.030327829973</v>
      </c>
      <c r="F73" s="41">
        <f>F71*3%</f>
        <v>80.409886867047007</v>
      </c>
      <c r="G73" s="41">
        <f>G71*3%</f>
        <v>154.023221527305</v>
      </c>
      <c r="H73" s="41">
        <f>SUM(D73:G73)</f>
        <v>1507.5281194045599</v>
      </c>
    </row>
    <row r="74" spans="1:8">
      <c r="A74" s="2"/>
      <c r="B74" s="33"/>
      <c r="C74" s="33" t="s">
        <v>93</v>
      </c>
      <c r="D74" s="41">
        <f>D73</f>
        <v>1173.0646831802401</v>
      </c>
      <c r="E74" s="41">
        <f>E73</f>
        <v>100.030327829973</v>
      </c>
      <c r="F74" s="41">
        <f>F73</f>
        <v>80.409886867047007</v>
      </c>
      <c r="G74" s="41">
        <f>G73</f>
        <v>154.023221527305</v>
      </c>
      <c r="H74" s="41">
        <f>SUM(D74:G74)</f>
        <v>1507.5281194045599</v>
      </c>
    </row>
    <row r="75" spans="1:8">
      <c r="A75" s="2"/>
      <c r="B75" s="33"/>
      <c r="C75" s="33" t="s">
        <v>94</v>
      </c>
      <c r="D75" s="41">
        <f>D74+D71</f>
        <v>40275.220789188199</v>
      </c>
      <c r="E75" s="41">
        <f>E74+E71</f>
        <v>3434.37458882907</v>
      </c>
      <c r="F75" s="41">
        <f>F74+F71</f>
        <v>2760.73944910195</v>
      </c>
      <c r="G75" s="41">
        <f>G74+G71</f>
        <v>5288.1306057708098</v>
      </c>
      <c r="H75" s="41">
        <f>SUM(D75:G75)</f>
        <v>51758.465432890102</v>
      </c>
    </row>
    <row r="76" spans="1:8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96</v>
      </c>
      <c r="C77" s="48" t="s">
        <v>97</v>
      </c>
      <c r="D77" s="41">
        <f>D75*20%</f>
        <v>8055.0441578376503</v>
      </c>
      <c r="E77" s="41">
        <f>E75*20%</f>
        <v>686.87491776581498</v>
      </c>
      <c r="F77" s="41">
        <f>F75*20%</f>
        <v>552.14788982038897</v>
      </c>
      <c r="G77" s="41">
        <f>G75*20%</f>
        <v>1057.62612115416</v>
      </c>
      <c r="H77" s="41">
        <f>SUM(D77:G77)</f>
        <v>10351.693086578</v>
      </c>
    </row>
    <row r="78" spans="1:8">
      <c r="A78" s="2"/>
      <c r="B78" s="33"/>
      <c r="C78" s="33" t="s">
        <v>98</v>
      </c>
      <c r="D78" s="41">
        <f>D77</f>
        <v>8055.0441578376503</v>
      </c>
      <c r="E78" s="41">
        <f>E77</f>
        <v>686.87491776581498</v>
      </c>
      <c r="F78" s="41">
        <f>F77</f>
        <v>552.14788982038897</v>
      </c>
      <c r="G78" s="41">
        <f>G77</f>
        <v>1057.62612115416</v>
      </c>
      <c r="H78" s="41">
        <f>SUM(D78:G78)</f>
        <v>10351.693086578</v>
      </c>
    </row>
    <row r="79" spans="1:8">
      <c r="A79" s="2"/>
      <c r="B79" s="33"/>
      <c r="C79" s="33" t="s">
        <v>99</v>
      </c>
      <c r="D79" s="41">
        <f>D78+D75</f>
        <v>48330.264947025898</v>
      </c>
      <c r="E79" s="41">
        <f>E78+E75</f>
        <v>4121.2495065948897</v>
      </c>
      <c r="F79" s="41">
        <f>F78+F75</f>
        <v>3312.8873389223399</v>
      </c>
      <c r="G79" s="41">
        <f>G78+G75</f>
        <v>6345.7567269249703</v>
      </c>
      <c r="H79" s="41">
        <f>SUM(D79:G79)</f>
        <v>62110.158519468103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34698.75</v>
      </c>
      <c r="E13" s="32">
        <v>3029.14</v>
      </c>
      <c r="F13" s="32">
        <v>0</v>
      </c>
      <c r="G13" s="32">
        <v>0</v>
      </c>
      <c r="H13" s="32">
        <v>37727.89</v>
      </c>
      <c r="J13" s="20"/>
    </row>
    <row r="14" spans="1:14">
      <c r="A14" s="2"/>
      <c r="B14" s="33"/>
      <c r="C14" s="33" t="s">
        <v>107</v>
      </c>
      <c r="D14" s="32">
        <v>34698.75</v>
      </c>
      <c r="E14" s="32">
        <v>3029.14</v>
      </c>
      <c r="F14" s="32">
        <v>0</v>
      </c>
      <c r="G14" s="32">
        <v>0</v>
      </c>
      <c r="H14" s="32">
        <v>37727.89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83</v>
      </c>
      <c r="D13" s="32">
        <v>0</v>
      </c>
      <c r="E13" s="32">
        <v>0</v>
      </c>
      <c r="F13" s="32">
        <v>0</v>
      </c>
      <c r="G13" s="32">
        <v>4331.8649999999998</v>
      </c>
      <c r="H13" s="32">
        <v>4331.8649999999998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4331.8649999999998</v>
      </c>
      <c r="H14" s="32">
        <v>4331.8649999999998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43</v>
      </c>
      <c r="D13" s="32">
        <v>353.16419153215998</v>
      </c>
      <c r="E13" s="32">
        <v>21.933154944434001</v>
      </c>
      <c r="F13" s="32">
        <v>0</v>
      </c>
      <c r="G13" s="32">
        <v>0</v>
      </c>
      <c r="H13" s="32">
        <v>375.09734647659002</v>
      </c>
      <c r="J13" s="20"/>
    </row>
    <row r="14" spans="1:14">
      <c r="A14" s="2"/>
      <c r="B14" s="33"/>
      <c r="C14" s="33" t="s">
        <v>107</v>
      </c>
      <c r="D14" s="32">
        <v>353.16419153215998</v>
      </c>
      <c r="E14" s="32">
        <v>21.933154944434001</v>
      </c>
      <c r="F14" s="32">
        <v>0</v>
      </c>
      <c r="G14" s="32">
        <v>0</v>
      </c>
      <c r="H14" s="32">
        <v>375.09734647659002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18.986555580285</v>
      </c>
      <c r="H13" s="32">
        <v>18.986555580285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18.986555580285</v>
      </c>
      <c r="H14" s="32">
        <v>18.986555580285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117</v>
      </c>
      <c r="D13" s="32">
        <v>0</v>
      </c>
      <c r="E13" s="32">
        <v>0</v>
      </c>
      <c r="F13" s="32">
        <v>0</v>
      </c>
      <c r="G13" s="32">
        <v>27.537396831860999</v>
      </c>
      <c r="H13" s="32">
        <v>27.537396831860999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27.537396831860999</v>
      </c>
      <c r="H14" s="32">
        <v>27.537396831860999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4" t="s">
        <v>178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104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525-02-01</vt:lpstr>
      <vt:lpstr>ОСР 525-12-01</vt:lpstr>
      <vt:lpstr>ОСР 553-02-01</vt:lpstr>
      <vt:lpstr>ОСР 553-09-01</vt:lpstr>
      <vt:lpstr>ОСР 553-12-01</vt:lpstr>
      <vt:lpstr>ОСР 556-02-01</vt:lpstr>
      <vt:lpstr>ОСР 556-09-01</vt:lpstr>
      <vt:lpstr>ОСР 556-12-01</vt:lpstr>
      <vt:lpstr>ОСР 553-02-01(1)</vt:lpstr>
      <vt:lpstr>ОСР 553-09-01(1)</vt:lpstr>
      <vt:lpstr>ОСР 553-12-01(1)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FA0E496F99A24632A37F751500B82FA5_12</vt:lpwstr>
  </property>
  <property fmtid="{D5CDD505-2E9C-101B-9397-08002B2CF9AE}" pid="3" name="KSOProductBuildVer">
    <vt:lpwstr>1049-12.2.0.20795</vt:lpwstr>
  </property>
</Properties>
</file>